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00" activeTab="1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_xlnm.Print_Area" localSheetId="2">Info!$A$1:$C$45</definedName>
    <definedName name="_xlnm.Print_Area" localSheetId="0">'RC'!$A$1:$E$41</definedName>
    <definedName name="_xlnm.Print_Area" localSheetId="1">RI!$A$1:$E$69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8" l="1"/>
  <c r="E7" i="9" l="1"/>
  <c r="C8" i="9"/>
  <c r="D8" i="9"/>
  <c r="D24" i="9" s="1"/>
  <c r="E9" i="9"/>
  <c r="E10" i="9"/>
  <c r="E11" i="9"/>
  <c r="E12" i="9"/>
  <c r="E13" i="9"/>
  <c r="E14" i="9"/>
  <c r="E15" i="9"/>
  <c r="C16" i="9"/>
  <c r="E16" i="9" s="1"/>
  <c r="D16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C33" i="9"/>
  <c r="D33" i="9"/>
  <c r="C45" i="9"/>
  <c r="D45" i="9"/>
  <c r="E37" i="9"/>
  <c r="E38" i="9"/>
  <c r="E39" i="9"/>
  <c r="E40" i="9"/>
  <c r="E41" i="9"/>
  <c r="E42" i="9"/>
  <c r="E43" i="9"/>
  <c r="E44" i="9"/>
  <c r="E47" i="9"/>
  <c r="E48" i="9"/>
  <c r="E49" i="9"/>
  <c r="E50" i="9"/>
  <c r="E51" i="9"/>
  <c r="E52" i="9"/>
  <c r="C53" i="9"/>
  <c r="D53" i="9"/>
  <c r="E58" i="9"/>
  <c r="E59" i="9"/>
  <c r="E60" i="9"/>
  <c r="C61" i="9"/>
  <c r="E61" i="9" s="1"/>
  <c r="E64" i="9"/>
  <c r="E66" i="9"/>
  <c r="D54" i="9" l="1"/>
  <c r="E53" i="9"/>
  <c r="E33" i="9"/>
  <c r="D34" i="9"/>
  <c r="E8" i="9"/>
  <c r="C24" i="9"/>
  <c r="C54" i="9"/>
  <c r="E54" i="9" s="1"/>
  <c r="E45" i="9"/>
  <c r="E36" i="9"/>
  <c r="D56" i="9" l="1"/>
  <c r="D63" i="9" s="1"/>
  <c r="D65" i="9" s="1"/>
  <c r="E24" i="9"/>
  <c r="C34" i="9"/>
  <c r="E34" i="9" s="1"/>
  <c r="C56" i="9" l="1"/>
  <c r="E56" i="9" s="1"/>
  <c r="C63" i="9" l="1"/>
  <c r="E63" i="9" s="1"/>
  <c r="C65" i="9" l="1"/>
  <c r="E65" i="9" s="1"/>
  <c r="B2" i="8"/>
  <c r="D11" i="8" l="1"/>
  <c r="C11" i="8"/>
  <c r="B2" i="9"/>
  <c r="B1" i="9"/>
  <c r="D6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C18" i="8"/>
  <c r="E7" i="8"/>
  <c r="E11" i="8" l="1"/>
  <c r="E26" i="8"/>
  <c r="C34" i="8"/>
  <c r="E34" i="8" s="1"/>
  <c r="E20" i="8"/>
  <c r="E28" i="8"/>
  <c r="E8" i="8"/>
  <c r="E18" i="8" l="1"/>
  <c r="C67" i="9"/>
  <c r="E67" i="9" s="1"/>
</calcChain>
</file>

<file path=xl/sharedStrings.xml><?xml version="1.0" encoding="utf-8"?>
<sst xmlns="http://schemas.openxmlformats.org/spreadsheetml/2006/main" count="133" uniqueCount="112">
  <si>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</si>
  <si>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</si>
  <si>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</si>
  <si>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</si>
  <si>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</si>
  <si>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</si>
  <si>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</si>
  <si>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</si>
  <si>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</si>
  <si>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</si>
  <si>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</si>
  <si>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</si>
  <si>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</si>
  <si>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</si>
  <si>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</si>
  <si>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</si>
  <si>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</si>
  <si>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</si>
  <si>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</si>
  <si>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</si>
  <si>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</si>
  <si>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</si>
  <si>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</si>
  <si>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</si>
  <si>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</si>
  <si>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</si>
  <si>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</si>
  <si>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</si>
  <si>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</si>
  <si>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</si>
  <si>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</si>
  <si>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</si>
  <si>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</si>
  <si>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</si>
  <si>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</si>
  <si>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</si>
  <si>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</si>
  <si>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</si>
  <si>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</si>
  <si>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</si>
  <si>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</si>
  <si>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</si>
  <si>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</si>
  <si>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</si>
  <si>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</si>
  <si>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</si>
  <si>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</si>
  <si>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</si>
  <si>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</si>
  <si>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</si>
  <si>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</si>
  <si>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</si>
  <si>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</si>
  <si>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</si>
  <si>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</si>
  <si>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</si>
  <si>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</si>
  <si>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</si>
  <si>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</si>
  <si>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</si>
  <si>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</si>
  <si>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</si>
  <si>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</si>
  <si>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</si>
  <si>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</si>
  <si>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</si>
  <si>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</si>
  <si>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</si>
  <si>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</si>
  <si>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</si>
  <si>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</si>
  <si>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</si>
  <si>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</si>
  <si>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</si>
  <si>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</si>
  <si>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</si>
  <si>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</si>
  <si>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</si>
  <si>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</si>
  <si>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</si>
  <si>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</si>
  <si>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</si>
  <si>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</si>
  <si>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</si>
  <si>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</si>
  <si>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</si>
  <si>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</si>
  <si>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</si>
  <si>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</si>
  <si>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</si>
  <si>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</si>
  <si>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</si>
  <si>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</si>
  <si>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</si>
  <si>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</si>
  <si>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</si>
  <si>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</si>
  <si>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</si>
  <si>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</si>
  <si>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</si>
  <si>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</si>
  <si>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</si>
  <si>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</si>
  <si>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</si>
  <si>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</si>
  <si>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</si>
  <si>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</si>
  <si>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ბერმელი</t>
  </si>
  <si>
    <t>31.03.2018 წელი</t>
  </si>
  <si>
    <t>ეთერ ბერიძე მელიქიშვილი</t>
  </si>
  <si>
    <t>ზურაბ მელიქიშვილი</t>
  </si>
  <si>
    <t>არჩილ მელიქიშვილი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</si>
</sst>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1" fillId="2" borderId="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65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4" zoomScaleNormal="100" zoomScaleSheetLayoutView="90" workbookViewId="0">
      <selection activeCell="E31" sqref="E3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">
        <v>107</v>
      </c>
      <c r="C1" s="2"/>
      <c r="D1" s="2"/>
      <c r="E1" s="2"/>
    </row>
    <row r="2" spans="1:6" ht="12" customHeight="1" x14ac:dyDescent="0.2">
      <c r="A2" s="1" t="s">
        <v>1</v>
      </c>
      <c r="B2" s="121" t="str">
        <f>Info!B2</f>
        <v>31.03.2018 წელი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166397</v>
      </c>
      <c r="D7" s="122">
        <v>167079</v>
      </c>
      <c r="E7" s="128">
        <f t="shared" ref="E7:E13" si="0">C7+D7</f>
        <v>333476</v>
      </c>
      <c r="F7" s="15"/>
    </row>
    <row r="8" spans="1:6" ht="12" customHeight="1" x14ac:dyDescent="0.2">
      <c r="A8" s="16">
        <v>2</v>
      </c>
      <c r="B8" s="17" t="s">
        <v>11</v>
      </c>
      <c r="C8" s="123">
        <v>42769</v>
      </c>
      <c r="D8" s="123">
        <v>2894</v>
      </c>
      <c r="E8" s="129">
        <f t="shared" si="0"/>
        <v>45663</v>
      </c>
      <c r="F8" s="15"/>
    </row>
    <row r="9" spans="1:6" ht="12" customHeight="1" x14ac:dyDescent="0.2">
      <c r="A9" s="16">
        <v>3</v>
      </c>
      <c r="B9" s="88" t="s">
        <v>12</v>
      </c>
      <c r="C9" s="132">
        <v>18028405</v>
      </c>
      <c r="D9" s="132">
        <v>8422899</v>
      </c>
      <c r="E9" s="129">
        <f t="shared" si="0"/>
        <v>26451304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-728336</v>
      </c>
      <c r="D10" s="133">
        <v>-455309</v>
      </c>
      <c r="E10" s="134">
        <f t="shared" si="0"/>
        <v>-1183645</v>
      </c>
      <c r="F10" s="15"/>
    </row>
    <row r="11" spans="1:6" ht="12" customHeight="1" x14ac:dyDescent="0.2">
      <c r="A11" s="16">
        <v>3.2</v>
      </c>
      <c r="B11" s="17" t="s">
        <v>14</v>
      </c>
      <c r="C11" s="123">
        <f>C9+C10</f>
        <v>17300069</v>
      </c>
      <c r="D11" s="123">
        <f>D9+D10</f>
        <v>7967590</v>
      </c>
      <c r="E11" s="129">
        <f t="shared" si="0"/>
        <v>25267659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460970</v>
      </c>
      <c r="D13" s="123">
        <v>268286</v>
      </c>
      <c r="E13" s="129">
        <f t="shared" si="0"/>
        <v>729256</v>
      </c>
    </row>
    <row r="14" spans="1:6" ht="12" customHeight="1" x14ac:dyDescent="0.2">
      <c r="A14" s="16">
        <v>6</v>
      </c>
      <c r="B14" s="17" t="s">
        <v>17</v>
      </c>
      <c r="C14" s="123">
        <v>0</v>
      </c>
      <c r="D14" s="177"/>
      <c r="E14" s="129">
        <f>C14</f>
        <v>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1252115</v>
      </c>
      <c r="D16" s="177"/>
      <c r="E16" s="129">
        <f>C16</f>
        <v>1252115</v>
      </c>
    </row>
    <row r="17" spans="1:5" ht="12" customHeight="1" x14ac:dyDescent="0.2">
      <c r="A17" s="16">
        <v>9</v>
      </c>
      <c r="B17" s="17" t="s">
        <v>20</v>
      </c>
      <c r="C17" s="123">
        <v>134188</v>
      </c>
      <c r="D17" s="123"/>
      <c r="E17" s="129">
        <f>C17+D17</f>
        <v>134188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19356508</v>
      </c>
      <c r="D18" s="124">
        <f>SUM(D7:D8,D11:D17)</f>
        <v>8405849</v>
      </c>
      <c r="E18" s="130">
        <f>SUM(E7:E8,E11:E17)</f>
        <v>27762357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4299956</v>
      </c>
      <c r="D20" s="122">
        <v>6713908</v>
      </c>
      <c r="E20" s="128">
        <f t="shared" ref="E20:E26" si="1">C20+D20</f>
        <v>11013864</v>
      </c>
    </row>
    <row r="21" spans="1:5" ht="12" customHeight="1" x14ac:dyDescent="0.2">
      <c r="A21" s="16">
        <v>12</v>
      </c>
      <c r="B21" s="17" t="s">
        <v>24</v>
      </c>
      <c r="C21" s="123">
        <v>1482245</v>
      </c>
      <c r="D21" s="123">
        <v>7762476</v>
      </c>
      <c r="E21" s="129">
        <f t="shared" si="1"/>
        <v>9244721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44583</v>
      </c>
      <c r="D23" s="123">
        <v>260293</v>
      </c>
      <c r="E23" s="129">
        <f t="shared" si="1"/>
        <v>304876</v>
      </c>
    </row>
    <row r="24" spans="1:5" ht="12" customHeight="1" x14ac:dyDescent="0.2">
      <c r="A24" s="16">
        <v>15</v>
      </c>
      <c r="B24" s="17" t="s">
        <v>27</v>
      </c>
      <c r="C24" s="123">
        <v>658541</v>
      </c>
      <c r="D24" s="123">
        <v>32374</v>
      </c>
      <c r="E24" s="129">
        <f t="shared" si="1"/>
        <v>690915</v>
      </c>
    </row>
    <row r="25" spans="1:5" ht="12" customHeight="1" x14ac:dyDescent="0.2">
      <c r="A25" s="16">
        <v>16</v>
      </c>
      <c r="B25" s="17" t="s">
        <v>28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6485325</v>
      </c>
      <c r="D26" s="124">
        <f>SUM(D20:D25)</f>
        <v>14769051</v>
      </c>
      <c r="E26" s="130">
        <f t="shared" si="1"/>
        <v>21254376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252000</v>
      </c>
      <c r="D28" s="177"/>
      <c r="E28" s="128">
        <f t="shared" ref="E28:E33" si="2">C28</f>
        <v>252000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6255981</v>
      </c>
      <c r="D31" s="177"/>
      <c r="E31" s="129">
        <f t="shared" si="2"/>
        <v>6255981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7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6507981</v>
      </c>
      <c r="D33" s="177"/>
      <c r="E33" s="130">
        <f t="shared" si="2"/>
        <v>6507981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12993306</v>
      </c>
      <c r="D34" s="125">
        <f>D26</f>
        <v>14769051</v>
      </c>
      <c r="E34" s="131">
        <f>C34+D34</f>
        <v>27762357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zoomScaleNormal="100" zoomScaleSheetLayoutView="90" workbookViewId="0">
      <selection activeCell="C61" sqref="C6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შპს მიკროსაფინანსო ორგანიზაცია ბერმელი</v>
      </c>
      <c r="C1" s="27"/>
      <c r="D1" s="27"/>
      <c r="E1" s="165"/>
    </row>
    <row r="2" spans="1:5" x14ac:dyDescent="0.2">
      <c r="A2" s="135" t="s">
        <v>1</v>
      </c>
      <c r="B2" s="121" t="str">
        <f>Info!B2</f>
        <v>31.03.2018 წელი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3118219</v>
      </c>
      <c r="D8" s="137">
        <f>SUM(D9:D15)</f>
        <v>1758713</v>
      </c>
      <c r="E8" s="167">
        <f t="shared" si="0"/>
        <v>4876932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0</v>
      </c>
      <c r="D10" s="42">
        <v>0</v>
      </c>
      <c r="E10" s="168">
        <f t="shared" si="0"/>
        <v>0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49</v>
      </c>
      <c r="C15" s="41">
        <v>3118219</v>
      </c>
      <c r="D15" s="42">
        <v>1758713</v>
      </c>
      <c r="E15" s="168">
        <f t="shared" si="0"/>
        <v>4876932</v>
      </c>
    </row>
    <row r="16" spans="1:5" x14ac:dyDescent="0.2">
      <c r="A16" s="89">
        <v>3</v>
      </c>
      <c r="B16" s="43" t="s">
        <v>50</v>
      </c>
      <c r="C16" s="136">
        <f>SUM(C17:C20)</f>
        <v>315</v>
      </c>
      <c r="D16" s="137">
        <f>SUM(D17:D20)</f>
        <v>0</v>
      </c>
      <c r="E16" s="167">
        <f t="shared" si="0"/>
        <v>315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54</v>
      </c>
      <c r="C20" s="41">
        <v>315</v>
      </c>
      <c r="D20" s="42">
        <v>0</v>
      </c>
      <c r="E20" s="168">
        <f t="shared" si="0"/>
        <v>315</v>
      </c>
    </row>
    <row r="21" spans="1:5" ht="22.5" x14ac:dyDescent="0.2">
      <c r="A21" s="89">
        <v>4</v>
      </c>
      <c r="B21" s="45" t="s">
        <v>55</v>
      </c>
      <c r="C21" s="41">
        <v>185292</v>
      </c>
      <c r="D21" s="42">
        <v>188805</v>
      </c>
      <c r="E21" s="167">
        <f t="shared" si="0"/>
        <v>374097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3303826</v>
      </c>
      <c r="D24" s="139">
        <f>SUM(D7:D8,D21:D23,D16)</f>
        <v>1947518</v>
      </c>
      <c r="E24" s="140">
        <f t="shared" si="0"/>
        <v>5251344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226183</v>
      </c>
      <c r="D26" s="50">
        <v>387010</v>
      </c>
      <c r="E26" s="166">
        <f t="shared" ref="E26:E34" si="1">C26+D26</f>
        <v>613193</v>
      </c>
    </row>
    <row r="27" spans="1:5" x14ac:dyDescent="0.2">
      <c r="A27" s="89">
        <v>9</v>
      </c>
      <c r="B27" s="51" t="s">
        <v>61</v>
      </c>
      <c r="C27" s="52">
        <v>49719</v>
      </c>
      <c r="D27" s="53">
        <v>209850</v>
      </c>
      <c r="E27" s="167">
        <f t="shared" si="1"/>
        <v>259569</v>
      </c>
    </row>
    <row r="28" spans="1:5" x14ac:dyDescent="0.2">
      <c r="A28" s="89">
        <v>10</v>
      </c>
      <c r="B28" s="51" t="s">
        <v>62</v>
      </c>
      <c r="C28" s="52">
        <v>88233</v>
      </c>
      <c r="D28" s="53">
        <v>223276</v>
      </c>
      <c r="E28" s="167">
        <f t="shared" si="1"/>
        <v>311509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364135</v>
      </c>
      <c r="D33" s="142">
        <f>SUM(D26:D32)</f>
        <v>820136</v>
      </c>
      <c r="E33" s="143">
        <f t="shared" si="1"/>
        <v>1184271</v>
      </c>
    </row>
    <row r="34" spans="1:5" ht="12" thickBot="1" x14ac:dyDescent="0.25">
      <c r="A34" s="100">
        <v>16</v>
      </c>
      <c r="B34" s="144" t="s">
        <v>68</v>
      </c>
      <c r="C34" s="139">
        <f>C24-C33</f>
        <v>2939691</v>
      </c>
      <c r="D34" s="145">
        <f>D24-D33</f>
        <v>1127382</v>
      </c>
      <c r="E34" s="140">
        <f t="shared" si="1"/>
        <v>4067073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v>160729</v>
      </c>
      <c r="D36" s="147">
        <v>22247</v>
      </c>
      <c r="E36" s="166">
        <f t="shared" ref="E36:E45" si="2">C36+D36</f>
        <v>182976</v>
      </c>
    </row>
    <row r="37" spans="1:5" ht="22.5" x14ac:dyDescent="0.2">
      <c r="A37" s="89">
        <v>17.100000000000001</v>
      </c>
      <c r="B37" s="58" t="s">
        <v>71</v>
      </c>
      <c r="C37" s="41">
        <v>160729</v>
      </c>
      <c r="D37" s="42">
        <v>22247</v>
      </c>
      <c r="E37" s="168">
        <f t="shared" si="2"/>
        <v>182976</v>
      </c>
    </row>
    <row r="38" spans="1:5" ht="22.5" x14ac:dyDescent="0.2">
      <c r="A38" s="89">
        <v>17.2</v>
      </c>
      <c r="B38" s="58" t="s">
        <v>72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0</v>
      </c>
      <c r="D41" s="53">
        <v>101470</v>
      </c>
      <c r="E41" s="167">
        <f t="shared" si="2"/>
        <v>101470</v>
      </c>
    </row>
    <row r="42" spans="1:5" x14ac:dyDescent="0.2">
      <c r="A42" s="89">
        <v>21</v>
      </c>
      <c r="B42" s="45" t="s">
        <v>76</v>
      </c>
      <c r="C42" s="52">
        <v>0</v>
      </c>
      <c r="D42" s="53">
        <v>-641758</v>
      </c>
      <c r="E42" s="167">
        <f t="shared" si="2"/>
        <v>-641758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69">
        <f t="shared" si="2"/>
        <v>0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160729</v>
      </c>
      <c r="D45" s="145">
        <f>SUM(D36,D39:D44)</f>
        <v>-518041</v>
      </c>
      <c r="E45" s="140">
        <f t="shared" si="2"/>
        <v>-357312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212729</v>
      </c>
      <c r="D47" s="53">
        <v>0</v>
      </c>
      <c r="E47" s="170">
        <f t="shared" ref="E47:E54" si="3">C47+D47</f>
        <v>212729</v>
      </c>
    </row>
    <row r="48" spans="1:5" x14ac:dyDescent="0.2">
      <c r="A48" s="89">
        <v>26</v>
      </c>
      <c r="B48" s="45" t="s">
        <v>82</v>
      </c>
      <c r="C48" s="52">
        <v>467422</v>
      </c>
      <c r="D48" s="53">
        <v>0</v>
      </c>
      <c r="E48" s="171">
        <f t="shared" si="3"/>
        <v>467422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84</v>
      </c>
      <c r="C50" s="52">
        <v>262557</v>
      </c>
      <c r="D50" s="53">
        <v>0</v>
      </c>
      <c r="E50" s="171">
        <f t="shared" si="3"/>
        <v>262557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1">
        <f t="shared" si="3"/>
        <v>0</v>
      </c>
    </row>
    <row r="52" spans="1:5" x14ac:dyDescent="0.2">
      <c r="A52" s="89">
        <v>30</v>
      </c>
      <c r="B52" s="45" t="s">
        <v>86</v>
      </c>
      <c r="C52" s="52">
        <v>0</v>
      </c>
      <c r="D52" s="53">
        <v>0</v>
      </c>
      <c r="E52" s="171">
        <f t="shared" si="3"/>
        <v>0</v>
      </c>
    </row>
    <row r="53" spans="1:5" x14ac:dyDescent="0.2">
      <c r="A53" s="90">
        <v>31</v>
      </c>
      <c r="B53" s="59" t="s">
        <v>87</v>
      </c>
      <c r="C53" s="148">
        <f>SUM(C47:C52)</f>
        <v>942708</v>
      </c>
      <c r="D53" s="149">
        <f>SUM(D47:D52)</f>
        <v>0</v>
      </c>
      <c r="E53" s="172">
        <f t="shared" si="3"/>
        <v>942708</v>
      </c>
    </row>
    <row r="54" spans="1:5" ht="12" thickBot="1" x14ac:dyDescent="0.25">
      <c r="A54" s="95">
        <v>32</v>
      </c>
      <c r="B54" s="150" t="s">
        <v>88</v>
      </c>
      <c r="C54" s="151">
        <f>C45-C53</f>
        <v>-781979</v>
      </c>
      <c r="D54" s="152">
        <f>D45-D53</f>
        <v>-518041</v>
      </c>
      <c r="E54" s="153">
        <f t="shared" si="3"/>
        <v>-1300020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89</v>
      </c>
      <c r="C56" s="156">
        <f>C34+C54</f>
        <v>2157712</v>
      </c>
      <c r="D56" s="157">
        <f>D34+D54</f>
        <v>609341</v>
      </c>
      <c r="E56" s="158">
        <f>C56+D56</f>
        <v>2767053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90</v>
      </c>
      <c r="C58" s="64">
        <v>3464546</v>
      </c>
      <c r="D58" s="65"/>
      <c r="E58" s="170">
        <f>C58</f>
        <v>3464546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92</v>
      </c>
      <c r="C60" s="68">
        <v>14256052</v>
      </c>
      <c r="D60" s="69"/>
      <c r="E60" s="172">
        <f>C60</f>
        <v>14256052</v>
      </c>
    </row>
    <row r="61" spans="1:5" ht="12" thickBot="1" x14ac:dyDescent="0.25">
      <c r="A61" s="98">
        <v>37</v>
      </c>
      <c r="B61" s="144" t="s">
        <v>93</v>
      </c>
      <c r="C61" s="161">
        <f>SUM(C58:C60)</f>
        <v>17720598</v>
      </c>
      <c r="D61" s="70"/>
      <c r="E61" s="159">
        <f>C61</f>
        <v>17720598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94</v>
      </c>
      <c r="C63" s="156">
        <f>C56-C61</f>
        <v>-15562886</v>
      </c>
      <c r="D63" s="157">
        <f>D56</f>
        <v>609341</v>
      </c>
      <c r="E63" s="158">
        <f>C63+D63</f>
        <v>-14953545</v>
      </c>
    </row>
    <row r="64" spans="1:5" s="77" customFormat="1" ht="12" thickBot="1" x14ac:dyDescent="0.25">
      <c r="A64" s="100">
        <v>39</v>
      </c>
      <c r="B64" s="74" t="s">
        <v>95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96</v>
      </c>
      <c r="C65" s="156">
        <f>C63-C64</f>
        <v>-15562886</v>
      </c>
      <c r="D65" s="157">
        <f>D63</f>
        <v>609341</v>
      </c>
      <c r="E65" s="158">
        <f>C65+D65</f>
        <v>-14953545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98</v>
      </c>
      <c r="C67" s="164">
        <f>C65+C66</f>
        <v>-15562886</v>
      </c>
      <c r="D67" s="164">
        <f>D65</f>
        <v>609341</v>
      </c>
      <c r="E67" s="160">
        <f>C67+D67</f>
        <v>-14953545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106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22" zoomScale="80" zoomScaleNormal="80" zoomScaleSheetLayoutView="90" workbookViewId="0">
      <selection activeCell="B7" sqref="B7:C7"/>
    </sheetView>
  </sheetViews>
  <sheetFormatPr defaultRowHeight="12" customHeight="1" x14ac:dyDescent="0.2"/>
  <cols>
    <col min="1" max="1" width="9.140625" style="102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21" t="s">
        <v>107</v>
      </c>
      <c r="C1" s="101"/>
    </row>
    <row r="2" spans="1:3" ht="12" customHeight="1" x14ac:dyDescent="0.2">
      <c r="A2" s="87" t="s">
        <v>1</v>
      </c>
      <c r="B2" s="113" t="s">
        <v>108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90" t="s">
        <v>99</v>
      </c>
      <c r="B4" s="191"/>
      <c r="C4" s="192"/>
    </row>
    <row r="5" spans="1:3" s="181" customFormat="1" ht="19.5" customHeight="1" x14ac:dyDescent="0.25">
      <c r="A5" s="180">
        <v>1</v>
      </c>
      <c r="B5" s="186" t="s">
        <v>110</v>
      </c>
      <c r="C5" s="187"/>
    </row>
    <row r="6" spans="1:3" s="181" customFormat="1" ht="19.5" customHeight="1" x14ac:dyDescent="0.25">
      <c r="A6" s="180">
        <v>2</v>
      </c>
      <c r="B6" s="186" t="s">
        <v>109</v>
      </c>
      <c r="C6" s="187"/>
    </row>
    <row r="7" spans="1:3" s="181" customFormat="1" ht="18" customHeight="1" x14ac:dyDescent="0.25">
      <c r="A7" s="180">
        <v>3</v>
      </c>
      <c r="B7" s="186" t="s">
        <v>111</v>
      </c>
      <c r="C7" s="187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93" t="s">
        <v>100</v>
      </c>
      <c r="B11" s="194"/>
      <c r="C11" s="195"/>
    </row>
    <row r="12" spans="1:3" ht="12" customHeight="1" x14ac:dyDescent="0.2">
      <c r="A12" s="107">
        <v>1</v>
      </c>
      <c r="B12" s="186" t="s">
        <v>109</v>
      </c>
      <c r="C12" s="187"/>
    </row>
    <row r="13" spans="1:3" ht="12" customHeight="1" x14ac:dyDescent="0.2">
      <c r="A13" s="107">
        <v>2</v>
      </c>
      <c r="B13" s="186" t="s">
        <v>110</v>
      </c>
      <c r="C13" s="187"/>
    </row>
    <row r="14" spans="1:3" ht="12" customHeight="1" x14ac:dyDescent="0.2">
      <c r="A14" s="107">
        <v>3</v>
      </c>
      <c r="B14" s="186" t="s">
        <v>111</v>
      </c>
      <c r="C14" s="187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3" t="s">
        <v>103</v>
      </c>
      <c r="B18" s="184"/>
      <c r="C18" s="185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109</v>
      </c>
      <c r="C20" s="119">
        <v>0.5</v>
      </c>
    </row>
    <row r="21" spans="1:4" ht="12" customHeight="1" x14ac:dyDescent="0.2">
      <c r="A21" s="107">
        <v>2</v>
      </c>
      <c r="B21" s="108" t="s">
        <v>110</v>
      </c>
      <c r="C21" s="119">
        <v>0.5</v>
      </c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3" t="s">
        <v>102</v>
      </c>
      <c r="B31" s="184"/>
      <c r="C31" s="184"/>
      <c r="D31" s="179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8" t="s">
        <v>109</v>
      </c>
      <c r="C33" s="119">
        <v>0.5</v>
      </c>
    </row>
    <row r="34" spans="1:3" ht="12" customHeight="1" x14ac:dyDescent="0.2">
      <c r="A34" s="107">
        <v>2</v>
      </c>
      <c r="B34" s="108" t="s">
        <v>110</v>
      </c>
      <c r="C34" s="119">
        <v>0.5</v>
      </c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106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gogita</cp:lastModifiedBy>
  <cp:lastPrinted>2018-02-06T12:54:27Z</cp:lastPrinted>
  <dcterms:created xsi:type="dcterms:W3CDTF">2018-01-24T12:10:23Z</dcterms:created>
  <dcterms:modified xsi:type="dcterms:W3CDTF">2018-08-01T15:22:37Z</dcterms:modified>
</cp:coreProperties>
</file>